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0170"/>
  </bookViews>
  <sheets>
    <sheet name="Sheet1" sheetId="1" r:id="rId1"/>
    <sheet name="Sheet2" sheetId="2" r:id="rId2"/>
    <sheet name="Sheet3" sheetId="3" r:id="rId3"/>
  </sheets>
  <definedNames>
    <definedName name="Emitter_Patterns">Sheet1!$E$49:$F$52</definedName>
  </definedNames>
  <calcPr calcId="145621"/>
</workbook>
</file>

<file path=xl/calcChain.xml><?xml version="1.0" encoding="utf-8"?>
<calcChain xmlns="http://schemas.openxmlformats.org/spreadsheetml/2006/main">
  <c r="C22" i="1" l="1"/>
  <c r="C19" i="1" l="1"/>
  <c r="C20" i="1" s="1"/>
  <c r="C31" i="1"/>
  <c r="C27" i="1"/>
  <c r="C25" i="1"/>
  <c r="C32" i="1" l="1"/>
  <c r="C33" i="1" s="1"/>
  <c r="C23" i="1"/>
  <c r="C24" i="1" s="1"/>
  <c r="C34" i="1" s="1"/>
  <c r="C29" i="1"/>
  <c r="C28" i="1"/>
  <c r="C35" i="1" l="1"/>
  <c r="C37" i="1" s="1"/>
  <c r="C38" i="1" s="1"/>
</calcChain>
</file>

<file path=xl/sharedStrings.xml><?xml version="1.0" encoding="utf-8"?>
<sst xmlns="http://schemas.openxmlformats.org/spreadsheetml/2006/main" count="42" uniqueCount="41">
  <si>
    <t>Emitter Flow Rate (gph):</t>
  </si>
  <si>
    <t>Crop Spacing Length(ft):</t>
  </si>
  <si>
    <t>Crop Spacing Width(ft):</t>
  </si>
  <si>
    <t>Crop Canopy Diameter(ft):</t>
  </si>
  <si>
    <t>Emitter Precip Rate (in/hr):</t>
  </si>
  <si>
    <t>Emitter Wetted Radius (ft):</t>
  </si>
  <si>
    <t>Emitter Pattern:</t>
  </si>
  <si>
    <t>Emitter Patterns</t>
  </si>
  <si>
    <t>Full Circle</t>
  </si>
  <si>
    <t>Semi-Circle</t>
  </si>
  <si>
    <t>Quarter-Circle</t>
  </si>
  <si>
    <t>Emitters/Plant:</t>
  </si>
  <si>
    <t>Emitter Wetted Area (sq-ft):</t>
  </si>
  <si>
    <t>Area</t>
  </si>
  <si>
    <t>Canopy Area (sq-ft):</t>
  </si>
  <si>
    <t>Emitter:Canopy Area (%):</t>
  </si>
  <si>
    <t>Canopy:Emitter Area (%):</t>
  </si>
  <si>
    <t>Crop Kc:</t>
  </si>
  <si>
    <t>Weekly Water Req. (in/plant):</t>
  </si>
  <si>
    <t>Soil Rooting Depth (in):</t>
  </si>
  <si>
    <t>Soil Water Hold Cap. (In/in):</t>
  </si>
  <si>
    <t>Emitter Soil Reservoir (gals):</t>
  </si>
  <si>
    <t>30% Soil Reservoir (gals):</t>
  </si>
  <si>
    <t>Weekly Water Req. (gals):</t>
  </si>
  <si>
    <t>Soil Total AWHC (in):</t>
  </si>
  <si>
    <t>30% Soil AWHC (in):</t>
  </si>
  <si>
    <t>30% Soil Refill Runtime (hrs):</t>
  </si>
  <si>
    <t>Daily Water Req. (gals):</t>
  </si>
  <si>
    <t>Simplified Irrigation Calculations</t>
  </si>
  <si>
    <t>Input Variables</t>
  </si>
  <si>
    <t>Enter Here</t>
  </si>
  <si>
    <t>Output Variables</t>
  </si>
  <si>
    <t>Irrigation System Uniformity (%):</t>
  </si>
  <si>
    <t>Desired Leaching Requirement (%):</t>
  </si>
  <si>
    <t>Average Daily ETo:</t>
  </si>
  <si>
    <t>Weekly Soil Refill Runtime (hrs):</t>
  </si>
  <si>
    <t>*30% Soil Refill Freq. (days):</t>
  </si>
  <si>
    <t>* UCCE recommended soil moisture depletion</t>
  </si>
  <si>
    <t>**Relative Weekly SMD (%):</t>
  </si>
  <si>
    <t>** SMD= soil moisture depletion</t>
  </si>
  <si>
    <t>Example for summer months (Avocados)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</si>
</sst>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2" fontId="0" fillId="0" borderId="11" xfId="0" applyNumberFormat="1" applyBorder="1" applyAlignment="1">
      <alignment horizontal="center"/>
    </xf>
    <xf numFmtId="12" fontId="0" fillId="0" borderId="12" xfId="0" applyNumberFormat="1" applyBorder="1" applyAlignment="1">
      <alignment horizontal="center"/>
    </xf>
    <xf numFmtId="12" fontId="0" fillId="0" borderId="11" xfId="0" applyNumberFormat="1" applyBorder="1" applyAlignment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6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9" fontId="1" fillId="2" borderId="11" xfId="0" applyNumberFormat="1" applyFont="1" applyFill="1" applyBorder="1" applyAlignment="1">
      <alignment horizontal="center"/>
    </xf>
    <xf numFmtId="9" fontId="1" fillId="2" borderId="12" xfId="0" applyNumberFormat="1" applyFont="1" applyFill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16" sqref="C16"/>
    </sheetView>
  </sheetViews>
  <sheetFormatPr defaultRowHeight="15" x14ac:dyDescent="0.25"/>
  <cols>
    <col min="2" max="2" width="37.28515625" customWidth="1"/>
    <col min="3" max="3" width="13" customWidth="1"/>
    <col min="5" max="5" width="18.28515625" customWidth="1"/>
  </cols>
  <sheetData>
    <row r="1" spans="1:7" ht="31.5" x14ac:dyDescent="0.5">
      <c r="A1" s="35" t="s">
        <v>28</v>
      </c>
      <c r="B1" s="35"/>
      <c r="C1" s="35"/>
      <c r="D1" s="35"/>
      <c r="E1" s="28"/>
      <c r="F1" s="28"/>
      <c r="G1" s="28"/>
    </row>
    <row r="2" spans="1:7" ht="15.75" thickBot="1" x14ac:dyDescent="0.3">
      <c r="B2" t="s">
        <v>40</v>
      </c>
    </row>
    <row r="3" spans="1:7" ht="24" thickBot="1" x14ac:dyDescent="0.4">
      <c r="B3" s="11" t="s">
        <v>29</v>
      </c>
      <c r="C3" s="29" t="s">
        <v>30</v>
      </c>
    </row>
    <row r="4" spans="1:7" x14ac:dyDescent="0.25">
      <c r="B4" s="8" t="s">
        <v>0</v>
      </c>
      <c r="C4" s="12">
        <v>19.7</v>
      </c>
    </row>
    <row r="5" spans="1:7" x14ac:dyDescent="0.25">
      <c r="B5" s="9" t="s">
        <v>5</v>
      </c>
      <c r="C5" s="13">
        <v>9</v>
      </c>
    </row>
    <row r="6" spans="1:7" x14ac:dyDescent="0.25">
      <c r="B6" s="9" t="s">
        <v>6</v>
      </c>
      <c r="C6" s="13" t="s">
        <v>8</v>
      </c>
    </row>
    <row r="7" spans="1:7" x14ac:dyDescent="0.25">
      <c r="B7" s="9" t="s">
        <v>11</v>
      </c>
      <c r="C7" s="13">
        <v>1</v>
      </c>
    </row>
    <row r="8" spans="1:7" x14ac:dyDescent="0.25">
      <c r="B8" s="9" t="s">
        <v>3</v>
      </c>
      <c r="C8" s="13">
        <v>25</v>
      </c>
    </row>
    <row r="9" spans="1:7" x14ac:dyDescent="0.25">
      <c r="B9" s="9" t="s">
        <v>1</v>
      </c>
      <c r="C9" s="13">
        <v>20</v>
      </c>
    </row>
    <row r="10" spans="1:7" x14ac:dyDescent="0.25">
      <c r="B10" s="9" t="s">
        <v>2</v>
      </c>
      <c r="C10" s="13">
        <v>20</v>
      </c>
    </row>
    <row r="11" spans="1:7" x14ac:dyDescent="0.25">
      <c r="B11" s="9" t="s">
        <v>34</v>
      </c>
      <c r="C11" s="13">
        <v>0.21</v>
      </c>
    </row>
    <row r="12" spans="1:7" x14ac:dyDescent="0.25">
      <c r="B12" s="9" t="s">
        <v>17</v>
      </c>
      <c r="C12" s="13">
        <v>0.86</v>
      </c>
    </row>
    <row r="13" spans="1:7" x14ac:dyDescent="0.25">
      <c r="B13" s="9" t="s">
        <v>20</v>
      </c>
      <c r="C13" s="13">
        <v>0.17</v>
      </c>
    </row>
    <row r="14" spans="1:7" x14ac:dyDescent="0.25">
      <c r="B14" s="9" t="s">
        <v>19</v>
      </c>
      <c r="C14" s="13">
        <v>24</v>
      </c>
    </row>
    <row r="15" spans="1:7" x14ac:dyDescent="0.25">
      <c r="B15" s="9" t="s">
        <v>32</v>
      </c>
      <c r="C15" s="26">
        <v>0.85</v>
      </c>
    </row>
    <row r="16" spans="1:7" ht="15.75" thickBot="1" x14ac:dyDescent="0.3">
      <c r="B16" s="10" t="s">
        <v>33</v>
      </c>
      <c r="C16" s="27">
        <v>0.1</v>
      </c>
    </row>
    <row r="17" spans="2:3" ht="15.75" thickBot="1" x14ac:dyDescent="0.3">
      <c r="B17" s="14"/>
    </row>
    <row r="18" spans="2:3" ht="24" thickBot="1" x14ac:dyDescent="0.4">
      <c r="B18" s="33" t="s">
        <v>31</v>
      </c>
      <c r="C18" s="34"/>
    </row>
    <row r="19" spans="2:3" x14ac:dyDescent="0.25">
      <c r="B19" s="9" t="s">
        <v>24</v>
      </c>
      <c r="C19" s="15">
        <f>C13*C14</f>
        <v>4.08</v>
      </c>
    </row>
    <row r="20" spans="2:3" x14ac:dyDescent="0.25">
      <c r="B20" s="9" t="s">
        <v>25</v>
      </c>
      <c r="C20" s="15">
        <f>C19*0.3</f>
        <v>1.224</v>
      </c>
    </row>
    <row r="21" spans="2:3" x14ac:dyDescent="0.25">
      <c r="B21" s="16"/>
      <c r="C21" s="17"/>
    </row>
    <row r="22" spans="2:3" x14ac:dyDescent="0.25">
      <c r="B22" s="9" t="s">
        <v>12</v>
      </c>
      <c r="C22" s="15">
        <f>(3.14*C5*C5)*VLOOKUP(C6,E50:F52,2,FALSE)</f>
        <v>254.34</v>
      </c>
    </row>
    <row r="23" spans="2:3" x14ac:dyDescent="0.25">
      <c r="B23" s="9" t="s">
        <v>21</v>
      </c>
      <c r="C23" s="18">
        <f>C22*((C13*C14)/12)*7.5</f>
        <v>648.56700000000012</v>
      </c>
    </row>
    <row r="24" spans="2:3" x14ac:dyDescent="0.25">
      <c r="B24" s="9" t="s">
        <v>22</v>
      </c>
      <c r="C24" s="18">
        <f>C23*0.3</f>
        <v>194.57010000000002</v>
      </c>
    </row>
    <row r="25" spans="2:3" x14ac:dyDescent="0.25">
      <c r="B25" s="9" t="s">
        <v>4</v>
      </c>
      <c r="C25" s="19">
        <f>((C4/7.5)/C22)*12</f>
        <v>0.12392859951246363</v>
      </c>
    </row>
    <row r="26" spans="2:3" x14ac:dyDescent="0.25">
      <c r="B26" s="16"/>
      <c r="C26" s="17"/>
    </row>
    <row r="27" spans="2:3" x14ac:dyDescent="0.25">
      <c r="B27" s="9" t="s">
        <v>14</v>
      </c>
      <c r="C27" s="18">
        <f>3.14*(C8/2)*(C8/2)</f>
        <v>490.625</v>
      </c>
    </row>
    <row r="28" spans="2:3" x14ac:dyDescent="0.25">
      <c r="B28" s="9" t="s">
        <v>15</v>
      </c>
      <c r="C28" s="20">
        <f>C22/C27</f>
        <v>0.51839999999999997</v>
      </c>
    </row>
    <row r="29" spans="2:3" x14ac:dyDescent="0.25">
      <c r="B29" s="9" t="s">
        <v>16</v>
      </c>
      <c r="C29" s="20">
        <f>C27/C22</f>
        <v>1.9290123456790123</v>
      </c>
    </row>
    <row r="30" spans="2:3" x14ac:dyDescent="0.25">
      <c r="B30" s="16"/>
      <c r="C30" s="17"/>
    </row>
    <row r="31" spans="2:3" x14ac:dyDescent="0.25">
      <c r="B31" s="9" t="s">
        <v>18</v>
      </c>
      <c r="C31" s="21">
        <f>C11*7*C12</f>
        <v>1.2642</v>
      </c>
    </row>
    <row r="32" spans="2:3" x14ac:dyDescent="0.25">
      <c r="B32" s="9" t="s">
        <v>23</v>
      </c>
      <c r="C32" s="18">
        <f>(C31/12)*C27*7.5</f>
        <v>387.65507812499999</v>
      </c>
    </row>
    <row r="33" spans="2:3" ht="15.75" thickBot="1" x14ac:dyDescent="0.3">
      <c r="B33" s="9" t="s">
        <v>27</v>
      </c>
      <c r="C33" s="18">
        <f>C32/7</f>
        <v>55.379296875000001</v>
      </c>
    </row>
    <row r="34" spans="2:3" ht="18.75" x14ac:dyDescent="0.3">
      <c r="B34" s="23" t="s">
        <v>26</v>
      </c>
      <c r="C34" s="24">
        <f>((C24/C4)/(1-C16))/C15</f>
        <v>12.91065989847716</v>
      </c>
    </row>
    <row r="35" spans="2:3" ht="19.5" thickBot="1" x14ac:dyDescent="0.35">
      <c r="B35" s="22" t="s">
        <v>36</v>
      </c>
      <c r="C35" s="25">
        <f>C24/(C32/7)</f>
        <v>3.5134086378737543</v>
      </c>
    </row>
    <row r="36" spans="2:3" ht="15.75" thickBot="1" x14ac:dyDescent="0.3"/>
    <row r="37" spans="2:3" ht="19.5" thickBot="1" x14ac:dyDescent="0.35">
      <c r="B37" s="30" t="s">
        <v>35</v>
      </c>
      <c r="C37" s="31">
        <f>(C34/C35)*7</f>
        <v>25.72277483328357</v>
      </c>
    </row>
    <row r="38" spans="2:3" ht="16.5" thickBot="1" x14ac:dyDescent="0.3">
      <c r="B38" s="30" t="s">
        <v>38</v>
      </c>
      <c r="C38" s="32">
        <f>(C37/C34)*0.3</f>
        <v>0.59771014887436447</v>
      </c>
    </row>
    <row r="40" spans="2:3" x14ac:dyDescent="0.25">
      <c r="B40" t="s">
        <v>37</v>
      </c>
    </row>
    <row r="41" spans="2:3" x14ac:dyDescent="0.25">
      <c r="B41" t="s">
        <v>39</v>
      </c>
    </row>
    <row r="48" spans="2:3" ht="15.75" thickBot="1" x14ac:dyDescent="0.3"/>
    <row r="49" spans="5:6" ht="15.75" thickBot="1" x14ac:dyDescent="0.3">
      <c r="E49" s="1" t="s">
        <v>7</v>
      </c>
      <c r="F49" s="1" t="s">
        <v>13</v>
      </c>
    </row>
    <row r="50" spans="5:6" x14ac:dyDescent="0.25">
      <c r="E50" s="2" t="s">
        <v>8</v>
      </c>
      <c r="F50" s="7">
        <v>1</v>
      </c>
    </row>
    <row r="51" spans="5:6" x14ac:dyDescent="0.25">
      <c r="E51" s="3" t="s">
        <v>9</v>
      </c>
      <c r="F51" s="5">
        <v>0.5</v>
      </c>
    </row>
    <row r="52" spans="5:6" ht="15.75" thickBot="1" x14ac:dyDescent="0.3">
      <c r="E52" s="4" t="s">
        <v>10</v>
      </c>
      <c r="F52" s="6">
        <v>0.25</v>
      </c>
    </row>
  </sheetData>
  <mergeCells count="2">
    <mergeCell ref="B18:C18"/>
    <mergeCell ref="A1:D1"/>
  </mergeCells>
  <dataValidations count="2">
    <dataValidation type="list" allowBlank="1" showInputMessage="1" showErrorMessage="1" sqref="C6">
      <formula1>$E$50:$E$52</formula1>
    </dataValidation>
    <dataValidation type="list" allowBlank="1" showInputMessage="1" showErrorMessage="1" sqref="F52">
      <formula1>$E$50:$E$52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C6"/>
    </sheetView>
  </sheetViews>
  <sheetFormatPr defaultRowHeight="15" x14ac:dyDescent="0.25"/>
  <cols>
    <col min="2" max="2" width="15.5703125" bestFit="1" customWidth="1"/>
    <col min="3" max="3" width="5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Emitter_Patterns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</dc:creator>
  <cp:lastModifiedBy>Lance</cp:lastModifiedBy>
  <dcterms:created xsi:type="dcterms:W3CDTF">2012-08-08T15:53:49Z</dcterms:created>
  <dcterms:modified xsi:type="dcterms:W3CDTF">2014-08-08T20:19:33Z</dcterms:modified>
</cp:coreProperties>
</file>